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4\"/>
    </mc:Choice>
  </mc:AlternateContent>
  <bookViews>
    <workbookView xWindow="0" yWindow="0" windowWidth="21988" windowHeight="9717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62913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L27" i="1" l="1"/>
  <c r="G15" i="1" l="1"/>
  <c r="F15" i="1"/>
  <c r="J20" i="1" l="1"/>
  <c r="H34" i="1" l="1"/>
  <c r="H33" i="1"/>
  <c r="H32" i="1"/>
  <c r="H31" i="1"/>
  <c r="H30" i="1"/>
  <c r="H29" i="1"/>
  <c r="H28" i="1"/>
  <c r="H26" i="1"/>
  <c r="H25" i="1"/>
  <c r="H24" i="1"/>
  <c r="H23" i="1"/>
  <c r="H22" i="1"/>
  <c r="H21" i="1"/>
  <c r="H19" i="1"/>
  <c r="H18" i="1"/>
  <c r="H17" i="1"/>
  <c r="H16" i="1"/>
  <c r="H15" i="1" s="1"/>
  <c r="H14" i="1"/>
  <c r="H13" i="1"/>
  <c r="H12" i="1"/>
  <c r="H11" i="1"/>
  <c r="H10" i="1"/>
  <c r="M35" i="1"/>
  <c r="L35" i="1"/>
  <c r="C9" i="1"/>
  <c r="D9" i="1"/>
  <c r="F9" i="1"/>
  <c r="G9" i="1"/>
  <c r="B14" i="1"/>
  <c r="D15" i="1"/>
  <c r="E15" i="1"/>
  <c r="B17" i="1"/>
  <c r="B18" i="1"/>
  <c r="D20" i="1"/>
  <c r="E20" i="1"/>
  <c r="B23" i="1"/>
  <c r="B24" i="1"/>
  <c r="D25" i="1"/>
  <c r="B26" i="1"/>
  <c r="F25" i="1"/>
  <c r="G25" i="1"/>
  <c r="G27" i="1"/>
  <c r="D27" i="1"/>
  <c r="C27" i="1"/>
  <c r="E27" i="1"/>
  <c r="F27" i="1"/>
  <c r="B34" i="1"/>
  <c r="B33" i="1"/>
  <c r="B29" i="1"/>
  <c r="B31" i="1"/>
  <c r="B30" i="1"/>
  <c r="B22" i="1"/>
  <c r="B19" i="1"/>
  <c r="B10" i="1"/>
  <c r="B32" i="1"/>
  <c r="B21" i="1"/>
  <c r="B16" i="1"/>
  <c r="B13" i="1"/>
  <c r="B12" i="1"/>
  <c r="F35" i="1" l="1"/>
  <c r="G35" i="1"/>
  <c r="D35" i="1"/>
  <c r="C35" i="1"/>
  <c r="B20" i="1"/>
  <c r="E25" i="1"/>
  <c r="B11" i="1"/>
  <c r="B28" i="1"/>
  <c r="B27" i="1"/>
  <c r="B15" i="1"/>
  <c r="B9" i="1"/>
  <c r="B25" i="1" l="1"/>
  <c r="B35" i="1" s="1"/>
  <c r="E35" i="1"/>
  <c r="J27" i="1" l="1"/>
  <c r="I27" i="1"/>
  <c r="J15" i="1"/>
  <c r="J35" i="1" l="1"/>
  <c r="H27" i="1"/>
  <c r="I9" i="1"/>
  <c r="H9" i="1" l="1"/>
  <c r="I35" i="1"/>
  <c r="K20" i="1"/>
  <c r="K35" i="1" l="1"/>
  <c r="H20" i="1"/>
  <c r="H35" i="1" s="1"/>
</calcChain>
</file>

<file path=xl/sharedStrings.xml><?xml version="1.0" encoding="utf-8"?>
<sst xmlns="http://schemas.openxmlformats.org/spreadsheetml/2006/main" count="43" uniqueCount="38">
  <si>
    <t>ВН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</si>
  <si>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</si>
  <si>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</si>
  <si>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</si>
  <si>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</si>
  <si>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</si>
  <si>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</si>
  <si>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</si>
  <si>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</si>
  <si>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</si>
  <si>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</si>
  <si>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</si>
  <si>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</si>
  <si>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</si>
  <si>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</si>
  <si>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</si>
  <si>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</si>
  <si>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</si>
  <si>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</si>
  <si>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</si>
  <si>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</si>
  <si>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</si>
  <si>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</si>
  <si>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</si>
  <si>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</si>
  <si>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</si>
  <si>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</si>
  <si>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</si>
  <si>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</si>
  <si>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</si>
  <si>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</si>
  <si>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</si>
  <si>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</si>
  <si>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</si>
  <si>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</si>
  <si>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СН I</t>
  </si>
  <si>
    <t>СН II</t>
  </si>
  <si>
    <t>Полезный отпуск электроэнергии и мощности по тарифным группам в разрезе территориальных сетевых организаций за май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</si>
</sst>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33" fillId="0" borderId="1" xfId="1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 applyProtection="1">
      <alignment horizontal="center"/>
      <protection locked="0"/>
    </xf>
    <xf numFmtId="165" fontId="36" fillId="0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zoomScale="70" zoomScaleNormal="70" workbookViewId="0">
      <selection activeCell="K35" sqref="K35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21" t="s">
        <v>37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6" t="s">
        <v>4</v>
      </c>
      <c r="B5" s="126"/>
      <c r="C5" s="126"/>
      <c r="D5" s="126"/>
      <c r="E5" s="126"/>
      <c r="F5" s="126"/>
      <c r="G5" s="126"/>
      <c r="H5" s="126"/>
      <c r="I5" s="127"/>
      <c r="J5" s="127"/>
      <c r="K5" s="127"/>
      <c r="L5" s="127"/>
      <c r="M5" s="127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28" t="s">
        <v>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24" t="s">
        <v>3</v>
      </c>
      <c r="B7" s="122" t="s">
        <v>15</v>
      </c>
      <c r="C7" s="119"/>
      <c r="D7" s="119"/>
      <c r="E7" s="119"/>
      <c r="F7" s="119"/>
      <c r="G7" s="120"/>
      <c r="H7" s="122" t="s">
        <v>16</v>
      </c>
      <c r="I7" s="119"/>
      <c r="J7" s="119"/>
      <c r="K7" s="119"/>
      <c r="L7" s="119"/>
      <c r="M7" s="120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5"/>
      <c r="B8" s="123"/>
      <c r="C8" s="9" t="s">
        <v>5</v>
      </c>
      <c r="D8" s="9" t="s">
        <v>0</v>
      </c>
      <c r="E8" s="9" t="s">
        <v>35</v>
      </c>
      <c r="F8" s="9" t="s">
        <v>36</v>
      </c>
      <c r="G8" s="9" t="s">
        <v>1</v>
      </c>
      <c r="H8" s="123"/>
      <c r="I8" s="9" t="s">
        <v>5</v>
      </c>
      <c r="J8" s="9" t="s">
        <v>0</v>
      </c>
      <c r="K8" s="9" t="s">
        <v>35</v>
      </c>
      <c r="L8" s="9" t="s">
        <v>36</v>
      </c>
      <c r="M8" s="9" t="s">
        <v>1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31" t="s">
        <v>21</v>
      </c>
      <c r="B9" s="115">
        <f>SUM(C9:G9)</f>
        <v>16663.324999999997</v>
      </c>
      <c r="C9" s="105">
        <f>C10+C11</f>
        <v>8407.3109999999997</v>
      </c>
      <c r="D9" s="105">
        <f t="shared" ref="D9:G9" si="0">D10+D11</f>
        <v>6849.7379999999994</v>
      </c>
      <c r="E9" s="105"/>
      <c r="F9" s="105">
        <f t="shared" si="0"/>
        <v>1391.6410000000001</v>
      </c>
      <c r="G9" s="105">
        <f t="shared" si="0"/>
        <v>14.635</v>
      </c>
      <c r="H9" s="115">
        <f>SUM(I9:M9)</f>
        <v>13.571999999999999</v>
      </c>
      <c r="I9" s="105">
        <f>SUM(I10:I11)</f>
        <v>13.571999999999999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9" t="s">
        <v>22</v>
      </c>
      <c r="B10" s="108">
        <f>SUM(C10:G10)</f>
        <v>2667.1379999999999</v>
      </c>
      <c r="C10" s="112">
        <v>1135.586</v>
      </c>
      <c r="D10" s="112">
        <v>1531.5519999999999</v>
      </c>
      <c r="E10" s="113"/>
      <c r="F10" s="113"/>
      <c r="G10" s="113"/>
      <c r="H10" s="108">
        <f>SUM(I10:M10)</f>
        <v>2.4500000000000002</v>
      </c>
      <c r="I10" s="114">
        <v>2.4500000000000002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30" t="s">
        <v>23</v>
      </c>
      <c r="B11" s="108">
        <f t="shared" ref="B11:B24" si="1">SUM(C11:G11)</f>
        <v>13996.187</v>
      </c>
      <c r="C11" s="88">
        <v>7271.7250000000004</v>
      </c>
      <c r="D11" s="88">
        <v>5318.1859999999997</v>
      </c>
      <c r="E11" s="88"/>
      <c r="F11" s="88">
        <v>1391.6410000000001</v>
      </c>
      <c r="G11" s="88">
        <v>14.635</v>
      </c>
      <c r="H11" s="108">
        <f t="shared" ref="H11:H24" si="2">SUM(I11:M11)</f>
        <v>11.122</v>
      </c>
      <c r="I11" s="88">
        <v>11.122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9</v>
      </c>
      <c r="B12" s="109">
        <f>SUM(C12:G12)</f>
        <v>709.95900000000006</v>
      </c>
      <c r="C12" s="92"/>
      <c r="D12" s="92">
        <v>490.13200000000001</v>
      </c>
      <c r="E12" s="92">
        <v>219.827</v>
      </c>
      <c r="F12" s="92"/>
      <c r="G12" s="92"/>
      <c r="H12" s="109">
        <f>SUM(I12:M12)</f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65" x14ac:dyDescent="0.3">
      <c r="A13" s="11" t="s">
        <v>10</v>
      </c>
      <c r="B13" s="109">
        <f t="shared" si="1"/>
        <v>7.0279999999999996</v>
      </c>
      <c r="C13" s="92"/>
      <c r="D13" s="95"/>
      <c r="E13" s="95"/>
      <c r="F13" s="95">
        <v>7.0279999999999996</v>
      </c>
      <c r="G13" s="92"/>
      <c r="H13" s="109">
        <f t="shared" si="2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5" x14ac:dyDescent="0.3">
      <c r="A14" s="14" t="s">
        <v>11</v>
      </c>
      <c r="B14" s="109">
        <f t="shared" si="1"/>
        <v>795.29600000000005</v>
      </c>
      <c r="C14" s="92"/>
      <c r="D14" s="95">
        <v>795.29600000000005</v>
      </c>
      <c r="E14" s="95">
        <v>0</v>
      </c>
      <c r="F14" s="95"/>
      <c r="G14" s="92"/>
      <c r="H14" s="109">
        <f t="shared" si="2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5" x14ac:dyDescent="0.3">
      <c r="A15" s="48" t="s">
        <v>12</v>
      </c>
      <c r="B15" s="109">
        <f>SUM(B16:B17)</f>
        <v>89123.633000000002</v>
      </c>
      <c r="C15" s="95"/>
      <c r="D15" s="95">
        <f>SUM(D16:D17)</f>
        <v>88187.25</v>
      </c>
      <c r="E15" s="95">
        <f t="shared" ref="E15" si="3">SUM(E16:E17)</f>
        <v>53.317999999999998</v>
      </c>
      <c r="F15" s="95">
        <f>SUM(F16:F17)</f>
        <v>882.08500000000004</v>
      </c>
      <c r="G15" s="95">
        <f>SUM(G16:G17)</f>
        <v>0.98</v>
      </c>
      <c r="H15" s="109">
        <f>SUM(H16:H17)</f>
        <v>93.058999999999997</v>
      </c>
      <c r="I15" s="95"/>
      <c r="J15" s="99">
        <f>J16+J17</f>
        <v>93.058999999999997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65" outlineLevel="1" x14ac:dyDescent="0.3">
      <c r="A16" s="40" t="s">
        <v>24</v>
      </c>
      <c r="B16" s="109">
        <f>SUM(C16:G16)</f>
        <v>66971.434999999998</v>
      </c>
      <c r="C16" s="92"/>
      <c r="D16" s="116">
        <v>66971.434999999998</v>
      </c>
      <c r="E16" s="116"/>
      <c r="F16" s="116"/>
      <c r="G16" s="116"/>
      <c r="H16" s="109">
        <f>SUM(I16:M16)</f>
        <v>93.058999999999997</v>
      </c>
      <c r="I16" s="92"/>
      <c r="J16" s="117">
        <v>93.058999999999997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65" outlineLevel="1" x14ac:dyDescent="0.3">
      <c r="A17" s="40" t="s">
        <v>25</v>
      </c>
      <c r="B17" s="109">
        <f>D17+E17+F17+G17</f>
        <v>22152.197999999997</v>
      </c>
      <c r="C17" s="92"/>
      <c r="D17" s="116">
        <v>21215.814999999999</v>
      </c>
      <c r="E17" s="116">
        <v>53.317999999999998</v>
      </c>
      <c r="F17" s="116">
        <v>882.08500000000004</v>
      </c>
      <c r="G17" s="116">
        <v>0.98</v>
      </c>
      <c r="H17" s="109">
        <f>J17+K17+L17+M17</f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48" t="s">
        <v>30</v>
      </c>
      <c r="B18" s="109">
        <f>SUM(C18:G18)</f>
        <v>0</v>
      </c>
      <c r="C18" s="92"/>
      <c r="D18" s="92"/>
      <c r="E18" s="92">
        <v>0</v>
      </c>
      <c r="F18" s="92"/>
      <c r="G18" s="92"/>
      <c r="H18" s="109">
        <f>SUM(I18:M18)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15.65" collapsed="1" x14ac:dyDescent="0.3">
      <c r="A19" s="7" t="s">
        <v>13</v>
      </c>
      <c r="B19" s="109">
        <f>SUM(C19:G19)</f>
        <v>20419.335999999999</v>
      </c>
      <c r="C19" s="92"/>
      <c r="D19" s="92">
        <v>20419.335999999999</v>
      </c>
      <c r="E19" s="92"/>
      <c r="F19" s="92"/>
      <c r="G19" s="92"/>
      <c r="H19" s="109">
        <f>SUM(I19:M19)</f>
        <v>32.462000000000003</v>
      </c>
      <c r="I19" s="92"/>
      <c r="J19" s="92">
        <v>32.462000000000003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65" x14ac:dyDescent="0.3">
      <c r="A20" s="7" t="s">
        <v>14</v>
      </c>
      <c r="B20" s="109">
        <f>SUM(C20:G20)</f>
        <v>21642.886999999999</v>
      </c>
      <c r="C20" s="92"/>
      <c r="D20" s="92">
        <f>SUM(D21:D23)</f>
        <v>20796.126</v>
      </c>
      <c r="E20" s="92">
        <f>SUM(E21:E23)</f>
        <v>846.76099999999997</v>
      </c>
      <c r="F20" s="92"/>
      <c r="G20" s="92"/>
      <c r="H20" s="109">
        <f>SUM(I20:M20)</f>
        <v>32.949999999999996</v>
      </c>
      <c r="I20" s="92"/>
      <c r="J20" s="92">
        <f>SUM(J21:J23)</f>
        <v>31.283999999999999</v>
      </c>
      <c r="K20" s="92">
        <f>SUM(K21:K23)</f>
        <v>1.6659999999999999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65" outlineLevel="1" x14ac:dyDescent="0.3">
      <c r="A21" s="15" t="s">
        <v>26</v>
      </c>
      <c r="B21" s="109">
        <f>SUM(C21:G21)</f>
        <v>20796.126</v>
      </c>
      <c r="C21" s="92"/>
      <c r="D21" s="116">
        <v>20796.126</v>
      </c>
      <c r="E21" s="116"/>
      <c r="F21" s="92"/>
      <c r="G21" s="92"/>
      <c r="H21" s="109">
        <f>SUM(I21:M21)</f>
        <v>31.283999999999999</v>
      </c>
      <c r="I21" s="92"/>
      <c r="J21" s="116">
        <v>31.283999999999999</v>
      </c>
      <c r="K21" s="94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65" outlineLevel="1" x14ac:dyDescent="0.3">
      <c r="A22" s="15" t="s">
        <v>28</v>
      </c>
      <c r="B22" s="109">
        <f>SUM(C22:G22)</f>
        <v>423.37</v>
      </c>
      <c r="C22" s="92"/>
      <c r="D22" s="104"/>
      <c r="E22" s="116">
        <v>423.37</v>
      </c>
      <c r="F22" s="92"/>
      <c r="G22" s="92"/>
      <c r="H22" s="109">
        <f>SUM(I22:M22)</f>
        <v>0.83</v>
      </c>
      <c r="I22" s="92"/>
      <c r="J22" s="103"/>
      <c r="K22" s="116">
        <v>0.83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65" outlineLevel="1" x14ac:dyDescent="0.3">
      <c r="A23" s="15" t="s">
        <v>27</v>
      </c>
      <c r="B23" s="109">
        <f t="shared" si="1"/>
        <v>423.39100000000002</v>
      </c>
      <c r="C23" s="92"/>
      <c r="D23" s="104"/>
      <c r="E23" s="116">
        <v>423.39100000000002</v>
      </c>
      <c r="F23" s="92"/>
      <c r="G23" s="92"/>
      <c r="H23" s="109">
        <f t="shared" si="2"/>
        <v>0.83599999999999997</v>
      </c>
      <c r="I23" s="92"/>
      <c r="J23" s="103"/>
      <c r="K23" s="116">
        <v>0.83599999999999997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65" x14ac:dyDescent="0.3">
      <c r="A24" s="7" t="s">
        <v>17</v>
      </c>
      <c r="B24" s="109">
        <f t="shared" si="1"/>
        <v>61.077999999999996</v>
      </c>
      <c r="C24" s="92"/>
      <c r="D24" s="92"/>
      <c r="E24" s="92"/>
      <c r="F24" s="92">
        <v>45.518999999999998</v>
      </c>
      <c r="G24" s="92">
        <v>15.558999999999999</v>
      </c>
      <c r="H24" s="109">
        <f t="shared" si="2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.05" customHeight="1" x14ac:dyDescent="0.3">
      <c r="A25" s="6" t="s">
        <v>18</v>
      </c>
      <c r="B25" s="110">
        <f>SUM(C25:G25)</f>
        <v>31844.149999999998</v>
      </c>
      <c r="C25" s="92"/>
      <c r="D25" s="92">
        <f>SUM(D26:D26)</f>
        <v>17527.504000000001</v>
      </c>
      <c r="E25" s="92">
        <f>SUM(E26)</f>
        <v>12005.612999999999</v>
      </c>
      <c r="F25" s="92">
        <f>F26</f>
        <v>2305.395</v>
      </c>
      <c r="G25" s="92">
        <f>G26</f>
        <v>5.6379999999999999</v>
      </c>
      <c r="H25" s="110">
        <f>SUM(I25:M25)</f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65" outlineLevel="1" x14ac:dyDescent="0.3">
      <c r="A26" s="15" t="s">
        <v>8</v>
      </c>
      <c r="B26" s="111">
        <f>SUM(C26:G26)</f>
        <v>31844.149999999998</v>
      </c>
      <c r="C26" s="84"/>
      <c r="D26" s="88">
        <v>17527.504000000001</v>
      </c>
      <c r="E26" s="88">
        <v>12005.612999999999</v>
      </c>
      <c r="F26" s="88">
        <v>2305.395</v>
      </c>
      <c r="G26" s="88">
        <v>5.6379999999999999</v>
      </c>
      <c r="H26" s="111">
        <f>SUM(I26:M26)</f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.05" customHeight="1" x14ac:dyDescent="0.3">
      <c r="A27" s="8" t="s">
        <v>7</v>
      </c>
      <c r="B27" s="109">
        <f>SUM(C27:G27)</f>
        <v>29811.54</v>
      </c>
      <c r="C27" s="92">
        <f>SUM(C28:C29)</f>
        <v>0</v>
      </c>
      <c r="D27" s="92">
        <f>SUM(D28:D29)</f>
        <v>28279.629000000001</v>
      </c>
      <c r="E27" s="92">
        <f>SUM(E28:E29)</f>
        <v>438.28399999999999</v>
      </c>
      <c r="F27" s="92">
        <f t="shared" ref="F27:G27" si="4">SUM(F28:F29)</f>
        <v>1093.627</v>
      </c>
      <c r="G27" s="92">
        <f t="shared" si="4"/>
        <v>0</v>
      </c>
      <c r="H27" s="109">
        <f>SUM(I27:M27)</f>
        <v>37.286999999999999</v>
      </c>
      <c r="I27" s="92">
        <f>SUM(I28:I29)</f>
        <v>0</v>
      </c>
      <c r="J27" s="92">
        <f>SUM(J28:J29)</f>
        <v>35.81</v>
      </c>
      <c r="K27" s="93"/>
      <c r="L27" s="92">
        <f>SUM(L28:L29)</f>
        <v>1.4770000000000001</v>
      </c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5" customHeight="1" outlineLevel="1" collapsed="1" x14ac:dyDescent="0.3">
      <c r="A28" s="10" t="s">
        <v>19</v>
      </c>
      <c r="B28" s="109">
        <f t="shared" ref="B28:B34" si="5">SUM(C28:G28)</f>
        <v>5769.5959999999995</v>
      </c>
      <c r="C28" s="88"/>
      <c r="D28" s="88">
        <v>5769.5959999999995</v>
      </c>
      <c r="E28" s="88"/>
      <c r="F28" s="88"/>
      <c r="G28" s="88"/>
      <c r="H28" s="109">
        <f t="shared" ref="H28:H34" si="6">SUM(I28:M28)</f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5" customHeight="1" outlineLevel="1" x14ac:dyDescent="0.3">
      <c r="A29" s="10" t="s">
        <v>20</v>
      </c>
      <c r="B29" s="109">
        <f t="shared" si="5"/>
        <v>24041.944</v>
      </c>
      <c r="C29" s="88"/>
      <c r="D29" s="107">
        <v>22510.032999999999</v>
      </c>
      <c r="E29" s="88">
        <v>438.28399999999999</v>
      </c>
      <c r="F29" s="88">
        <v>1093.627</v>
      </c>
      <c r="G29" s="88"/>
      <c r="H29" s="109">
        <f t="shared" si="6"/>
        <v>37.286999999999999</v>
      </c>
      <c r="I29" s="88"/>
      <c r="J29" s="88">
        <v>35.81</v>
      </c>
      <c r="K29" s="90"/>
      <c r="L29" s="91">
        <v>1.4770000000000001</v>
      </c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5" customHeight="1" x14ac:dyDescent="0.3">
      <c r="A30" s="6" t="s">
        <v>29</v>
      </c>
      <c r="B30" s="109">
        <f t="shared" si="5"/>
        <v>205.41300000000001</v>
      </c>
      <c r="C30" s="88"/>
      <c r="D30" s="92">
        <v>205.41300000000001</v>
      </c>
      <c r="E30" s="88"/>
      <c r="F30" s="88"/>
      <c r="G30" s="88"/>
      <c r="H30" s="109">
        <f t="shared" si="6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5" customHeight="1" x14ac:dyDescent="0.3">
      <c r="A31" s="6" t="s">
        <v>31</v>
      </c>
      <c r="B31" s="109">
        <f t="shared" si="5"/>
        <v>3248.7739999999999</v>
      </c>
      <c r="C31" s="88"/>
      <c r="D31" s="92">
        <v>3248.7739999999999</v>
      </c>
      <c r="E31" s="88"/>
      <c r="F31" s="88"/>
      <c r="G31" s="88"/>
      <c r="H31" s="109">
        <f t="shared" si="6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5" customHeight="1" x14ac:dyDescent="0.3">
      <c r="A32" s="6" t="s">
        <v>32</v>
      </c>
      <c r="B32" s="109">
        <f t="shared" si="5"/>
        <v>679.12900000000002</v>
      </c>
      <c r="C32" s="88"/>
      <c r="D32" s="92">
        <v>679.12900000000002</v>
      </c>
      <c r="E32" s="88"/>
      <c r="F32" s="88"/>
      <c r="G32" s="88"/>
      <c r="H32" s="109">
        <f t="shared" si="6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5" customHeight="1" x14ac:dyDescent="0.3">
      <c r="A33" s="6" t="s">
        <v>33</v>
      </c>
      <c r="B33" s="109">
        <f t="shared" si="5"/>
        <v>1540.461</v>
      </c>
      <c r="C33" s="88"/>
      <c r="D33" s="92">
        <v>1540.461</v>
      </c>
      <c r="E33" s="88"/>
      <c r="F33" s="88"/>
      <c r="G33" s="88"/>
      <c r="H33" s="109">
        <f t="shared" si="6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0.5" customHeight="1" x14ac:dyDescent="0.3">
      <c r="A34" s="6" t="s">
        <v>34</v>
      </c>
      <c r="B34" s="109">
        <f t="shared" si="5"/>
        <v>4596.7370000000001</v>
      </c>
      <c r="C34" s="88"/>
      <c r="D34" s="92">
        <v>4593.34</v>
      </c>
      <c r="E34" s="88"/>
      <c r="F34" s="118">
        <v>3.3969999999999998</v>
      </c>
      <c r="G34" s="88"/>
      <c r="H34" s="109">
        <f t="shared" si="6"/>
        <v>0</v>
      </c>
      <c r="I34" s="88"/>
      <c r="J34" s="99"/>
      <c r="K34" s="90"/>
      <c r="L34" s="90"/>
      <c r="M34" s="91"/>
      <c r="N34" s="1"/>
      <c r="O34" s="1"/>
      <c r="P34" s="78"/>
      <c r="Q34" s="1"/>
      <c r="R34" s="1"/>
      <c r="S34" s="1"/>
      <c r="T34" s="1"/>
      <c r="U34" s="1"/>
      <c r="V34" s="1"/>
      <c r="W34" s="1"/>
      <c r="X34" s="1"/>
    </row>
    <row r="35" spans="1:24" ht="22.85" customHeight="1" x14ac:dyDescent="0.3">
      <c r="A35" s="16" t="s">
        <v>2</v>
      </c>
      <c r="B35" s="106">
        <f t="shared" ref="B35:H35" si="7">SUM(B9:B34)-B9-B15-B20-B25-B27</f>
        <v>221348.7460000001</v>
      </c>
      <c r="C35" s="106">
        <f t="shared" ref="C35" si="8">SUM(C9:C34)-C9-C15-C20-C25-C27</f>
        <v>8407.3109999999997</v>
      </c>
      <c r="D35" s="106">
        <f t="shared" ref="D35" si="9">SUM(D9:D34)-D9-D15-D20-D25-D27</f>
        <v>193612.12800000003</v>
      </c>
      <c r="E35" s="106">
        <f t="shared" ref="E35" si="10">SUM(E9:E34)-E9-E15-E20-E25-E27</f>
        <v>13563.803000000002</v>
      </c>
      <c r="F35" s="106">
        <f t="shared" ref="F35" si="11">SUM(F9:F34)-F9-F15-F20-F25-F27</f>
        <v>5728.6920000000027</v>
      </c>
      <c r="G35" s="106">
        <f t="shared" ref="G35" si="12">SUM(G9:G34)-G9-G15-G20-G25-G27</f>
        <v>36.812000000000005</v>
      </c>
      <c r="H35" s="106">
        <f t="shared" si="7"/>
        <v>209.3299999999999</v>
      </c>
      <c r="I35" s="106">
        <f t="shared" ref="I35" si="13">SUM(I9:I34)-I9-I15-I20-I25-I27</f>
        <v>13.571999999999999</v>
      </c>
      <c r="J35" s="106">
        <f t="shared" ref="J35" si="14">SUM(J9:J34)-J9-J15-J20-J25-J27</f>
        <v>192.61499999999995</v>
      </c>
      <c r="K35" s="106">
        <f t="shared" ref="K35" si="15">SUM(K9:K34)-K9-K15-K20-K25-K27</f>
        <v>1.6659999999999999</v>
      </c>
      <c r="L35" s="106">
        <f t="shared" ref="L35" si="16">SUM(L9:L34)-L9-L15-L20-L25-L27</f>
        <v>1.4770000000000001</v>
      </c>
      <c r="M35" s="106">
        <f t="shared" ref="M35" si="17">SUM(M9:M34)-M9-M15-M20-M25-M27</f>
        <v>0</v>
      </c>
      <c r="N35" s="17"/>
      <c r="O35" s="17"/>
      <c r="P35" s="79"/>
      <c r="Q35" s="1"/>
      <c r="R35" s="1"/>
      <c r="S35" s="1"/>
      <c r="T35" s="1"/>
      <c r="U35" s="1"/>
      <c r="V35" s="1"/>
      <c r="W35" s="1"/>
      <c r="X35" s="1"/>
    </row>
    <row r="36" spans="1:24" ht="20.7" x14ac:dyDescent="0.35">
      <c r="A36" s="19"/>
      <c r="B36" s="86"/>
      <c r="C36" s="26"/>
      <c r="D36" s="26"/>
      <c r="E36" s="26"/>
      <c r="F36" s="71"/>
      <c r="G36" s="17"/>
      <c r="H36" s="1"/>
      <c r="I36" s="1"/>
      <c r="J36" s="1"/>
      <c r="K36" s="1"/>
      <c r="L36" s="1"/>
      <c r="M36" s="1"/>
      <c r="N36" s="1"/>
      <c r="O36" s="1"/>
      <c r="P36" s="80"/>
      <c r="Q36" s="1"/>
      <c r="R36" s="1"/>
      <c r="S36" s="1"/>
      <c r="T36" s="1"/>
      <c r="U36" s="1"/>
      <c r="V36" s="1"/>
      <c r="W36" s="1"/>
      <c r="X36" s="1"/>
    </row>
    <row r="37" spans="1:24" ht="20.7" x14ac:dyDescent="0.35">
      <c r="A37" s="20"/>
      <c r="B37" s="43"/>
      <c r="C37" s="81"/>
      <c r="D37" s="49"/>
      <c r="E37" s="32"/>
      <c r="F37" s="72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7" x14ac:dyDescent="0.35">
      <c r="A38" s="20"/>
      <c r="B38" s="44"/>
      <c r="C38" s="83"/>
      <c r="D38" s="49"/>
      <c r="E38" s="82"/>
      <c r="F38" s="73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7" x14ac:dyDescent="0.35">
      <c r="A39" s="43"/>
      <c r="B39" s="50"/>
      <c r="C39" s="75"/>
      <c r="D39" s="70"/>
      <c r="E39" s="76"/>
      <c r="F39" s="73"/>
      <c r="G39" s="1"/>
      <c r="H39" s="33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7" x14ac:dyDescent="0.35">
      <c r="A40" s="21"/>
      <c r="B40" s="45"/>
      <c r="C40" s="74"/>
      <c r="D40" s="49"/>
      <c r="E40" s="23"/>
      <c r="F40" s="73"/>
      <c r="G40" s="28"/>
      <c r="H40" s="34"/>
      <c r="I40" s="33"/>
      <c r="J40" s="33"/>
      <c r="K40" s="33"/>
      <c r="L40" s="33"/>
      <c r="M40" s="33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7" x14ac:dyDescent="0.35">
      <c r="A41" s="22"/>
      <c r="B41" s="45"/>
      <c r="C41" s="74"/>
      <c r="D41" s="27"/>
      <c r="E41" s="23"/>
      <c r="F41" s="73"/>
      <c r="G41" s="28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7" x14ac:dyDescent="0.35">
      <c r="A42" s="22"/>
      <c r="B42" s="22"/>
      <c r="C42" s="51"/>
      <c r="D42" s="27"/>
      <c r="E42" s="23"/>
      <c r="F42" s="73"/>
      <c r="G42" s="1"/>
      <c r="H42" s="33"/>
      <c r="I42" s="35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5" x14ac:dyDescent="0.3">
      <c r="A43" s="22"/>
      <c r="B43" s="22"/>
      <c r="C43" s="51"/>
      <c r="D43" s="27"/>
      <c r="E43" s="52"/>
      <c r="G43" s="1"/>
      <c r="H43" s="33"/>
      <c r="I43" s="38"/>
      <c r="J43" s="36"/>
      <c r="K43" s="37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5" x14ac:dyDescent="0.3">
      <c r="A44" s="22"/>
      <c r="B44" s="22"/>
      <c r="C44" s="51"/>
      <c r="D44" s="53"/>
      <c r="E44" s="54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5" x14ac:dyDescent="0.3">
      <c r="A45" s="24"/>
      <c r="B45" s="22"/>
      <c r="C45" s="46"/>
      <c r="D45" s="27"/>
      <c r="E45" s="23"/>
      <c r="G45" s="1"/>
      <c r="H45" s="33"/>
      <c r="I45" s="33"/>
      <c r="J45" s="33"/>
      <c r="K45" s="33"/>
      <c r="L45" s="33"/>
      <c r="M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85" customHeight="1" x14ac:dyDescent="0.35">
      <c r="A46" s="24"/>
      <c r="B46" s="22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20.7" x14ac:dyDescent="0.35">
      <c r="A47" s="67"/>
      <c r="B47" s="55"/>
      <c r="C47" s="46"/>
      <c r="D47" s="27"/>
      <c r="E47" s="23"/>
      <c r="F47" s="73"/>
      <c r="H47" s="39"/>
      <c r="I47" s="39"/>
      <c r="J47" s="39"/>
      <c r="K47" s="39"/>
      <c r="L47" s="39"/>
      <c r="M47" s="39"/>
    </row>
    <row r="48" spans="1:24" ht="15.65" x14ac:dyDescent="0.3">
      <c r="A48" s="24"/>
      <c r="B48" s="56"/>
      <c r="C48" s="47"/>
      <c r="D48" s="27"/>
      <c r="E48" s="23"/>
      <c r="H48" s="39"/>
      <c r="I48" s="39"/>
      <c r="J48" s="39"/>
      <c r="K48" s="39"/>
      <c r="L48" s="39"/>
      <c r="M48" s="39"/>
    </row>
    <row r="49" spans="1:13" ht="15.65" x14ac:dyDescent="0.3">
      <c r="A49" s="67"/>
      <c r="B49" s="57"/>
      <c r="C49" s="51"/>
      <c r="D49" s="27"/>
      <c r="E49" s="58"/>
      <c r="H49" s="39"/>
      <c r="I49" s="39"/>
      <c r="J49" s="39"/>
      <c r="K49" s="39"/>
      <c r="L49" s="39"/>
      <c r="M49" s="39"/>
    </row>
    <row r="50" spans="1:13" ht="15.65" x14ac:dyDescent="0.3">
      <c r="A50" s="68"/>
      <c r="B50" s="59"/>
      <c r="C50" s="60"/>
      <c r="D50" s="61"/>
      <c r="E50" s="62"/>
    </row>
    <row r="51" spans="1:13" ht="15.65" x14ac:dyDescent="0.3">
      <c r="A51" s="68"/>
      <c r="B51" s="59"/>
      <c r="C51" s="46"/>
      <c r="D51" s="63"/>
      <c r="E51" s="58"/>
    </row>
    <row r="52" spans="1:13" ht="15.65" x14ac:dyDescent="0.3">
      <c r="A52" s="24"/>
      <c r="B52" s="22"/>
      <c r="C52" s="46"/>
      <c r="D52" s="61"/>
      <c r="E52" s="52"/>
    </row>
    <row r="53" spans="1:13" ht="15.65" x14ac:dyDescent="0.3">
      <c r="A53" s="47"/>
      <c r="B53" s="22"/>
      <c r="C53" s="46"/>
      <c r="D53" s="27"/>
      <c r="E53" s="64"/>
    </row>
    <row r="54" spans="1:13" ht="15.65" x14ac:dyDescent="0.3">
      <c r="A54" s="69"/>
      <c r="B54" s="65"/>
      <c r="C54" s="46"/>
      <c r="D54" s="53"/>
      <c r="E54" s="64"/>
    </row>
    <row r="55" spans="1:13" ht="15.65" x14ac:dyDescent="0.3">
      <c r="A55" s="24"/>
      <c r="B55" s="56"/>
      <c r="C55" s="46"/>
      <c r="D55" s="53"/>
      <c r="E55" s="23"/>
    </row>
    <row r="56" spans="1:13" ht="15.65" x14ac:dyDescent="0.3">
      <c r="A56" s="39"/>
      <c r="B56" s="39"/>
      <c r="C56" s="46"/>
      <c r="D56" s="27"/>
      <c r="E56" s="23"/>
      <c r="F56" s="39"/>
    </row>
    <row r="57" spans="1:13" ht="15.65" x14ac:dyDescent="0.3">
      <c r="A57" s="25"/>
      <c r="B57" s="39"/>
      <c r="C57" s="46"/>
      <c r="D57" s="66"/>
      <c r="E57" s="23"/>
      <c r="F57" s="39"/>
    </row>
    <row r="58" spans="1:13" ht="15.65" x14ac:dyDescent="0.3">
      <c r="A58" s="25"/>
      <c r="B58" s="39"/>
      <c r="C58" s="51"/>
      <c r="D58" s="53"/>
      <c r="E58" s="58"/>
      <c r="F58" s="39"/>
    </row>
    <row r="59" spans="1:13" x14ac:dyDescent="0.3">
      <c r="A59" s="25"/>
      <c r="B59" s="39"/>
      <c r="C59" s="39"/>
      <c r="D59" s="39"/>
      <c r="E59" s="39"/>
      <c r="F59" s="39"/>
    </row>
    <row r="60" spans="1:13" x14ac:dyDescent="0.3">
      <c r="A60" s="25"/>
      <c r="B60" s="39"/>
      <c r="C60" s="39"/>
      <c r="D60" s="39"/>
      <c r="E60" s="39"/>
      <c r="F60" s="39"/>
    </row>
    <row r="61" spans="1:13" x14ac:dyDescent="0.3">
      <c r="A61" s="25"/>
      <c r="B61" s="39"/>
      <c r="C61" s="39"/>
      <c r="D61" s="39"/>
      <c r="E61" s="39"/>
      <c r="F61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Ходырева Елена Александровна</cp:lastModifiedBy>
  <dcterms:created xsi:type="dcterms:W3CDTF">2016-07-25T04:23:17Z</dcterms:created>
  <dcterms:modified xsi:type="dcterms:W3CDTF">2024-10-16T09:50:27Z</dcterms:modified>
</cp:coreProperties>
</file>